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7836" yWindow="-12" windowWidth="9480" windowHeight="7524"/>
  </bookViews>
  <sheets>
    <sheet name="январь-март" sheetId="5" r:id="rId1"/>
  </sheets>
  <definedNames>
    <definedName name="_xlnm.Print_Titles" localSheetId="0">'январь-март'!$11:$11</definedName>
  </definedNames>
  <calcPr calcId="125725"/>
</workbook>
</file>

<file path=xl/calcChain.xml><?xml version="1.0" encoding="utf-8"?>
<calcChain xmlns="http://schemas.openxmlformats.org/spreadsheetml/2006/main">
  <c r="K81" i="5"/>
  <c r="K80"/>
  <c r="K79"/>
  <c r="K78"/>
  <c r="K77"/>
  <c r="K76"/>
  <c r="K75"/>
  <c r="K74"/>
  <c r="K73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5"/>
  <c r="K44"/>
  <c r="K43"/>
  <c r="K42"/>
  <c r="K41"/>
  <c r="K40"/>
  <c r="K39"/>
  <c r="K38"/>
  <c r="K37"/>
  <c r="K32"/>
  <c r="K31"/>
  <c r="K30"/>
  <c r="K29"/>
  <c r="K28"/>
  <c r="K27"/>
  <c r="K26"/>
  <c r="K25"/>
  <c r="K24"/>
  <c r="K23"/>
  <c r="K22"/>
  <c r="K19"/>
  <c r="K18"/>
  <c r="K17"/>
  <c r="K16"/>
  <c r="K15"/>
  <c r="K14"/>
  <c r="K12"/>
  <c r="J83"/>
  <c r="J82"/>
  <c r="J81"/>
  <c r="J80"/>
  <c r="J79"/>
  <c r="J78"/>
  <c r="J77"/>
  <c r="J76"/>
  <c r="J75"/>
  <c r="J74"/>
  <c r="J73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2"/>
  <c r="F83"/>
  <c r="F82"/>
  <c r="F81"/>
  <c r="F80"/>
  <c r="F79"/>
  <c r="F78"/>
  <c r="F77"/>
  <c r="F76"/>
  <c r="F75"/>
  <c r="F74"/>
  <c r="F73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0"/>
  <c r="F29"/>
  <c r="F28"/>
  <c r="F27"/>
  <c r="F26"/>
  <c r="F25"/>
  <c r="F24"/>
  <c r="F23"/>
  <c r="F22"/>
  <c r="F21"/>
  <c r="F20"/>
  <c r="F19"/>
  <c r="F18"/>
  <c r="F17"/>
  <c r="F16"/>
  <c r="F15"/>
  <c r="F14"/>
  <c r="F1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2"/>
  <c r="H1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G14"/>
  <c r="G12" s="1"/>
  <c r="C56"/>
</calcChain>
</file>

<file path=xl/sharedStrings.xml><?xml version="1.0" encoding="utf-8"?>
<sst xmlns="http://schemas.openxmlformats.org/spreadsheetml/2006/main" count="158" uniqueCount="158">
  <si>
    <t xml:space="preserve"> Наименование показателя</t>
  </si>
  <si>
    <t>Код дохода по бюджетной классификации</t>
  </si>
  <si>
    <t>Доходы бюджета - ИТОГО</t>
  </si>
  <si>
    <t>х</t>
  </si>
  <si>
    <t>в том числе: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</si>
  <si>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</si>
  <si>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</si>
  <si>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</si>
  <si>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</si>
  <si>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</si>
  <si>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</si>
  <si>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доходы физических лиц</t>
  </si>
  <si>
    <t xml:space="preserve"> 000 1010200001 0000 110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</si>
  <si>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</si>
  <si>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</si>
  <si>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</si>
  <si>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</si>
  <si>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НАЛОГИ НА ИМУЩЕСТВО</t>
  </si>
  <si>
    <t xml:space="preserve"> 000 1060000000 0000 000</t>
  </si>
  <si>
    <t xml:space="preserve">  Налог на имущество организаций</t>
  </si>
  <si>
    <t xml:space="preserve"> 000 1060200002 0000 110</t>
  </si>
  <si>
    <t xml:space="preserve">  Транспортный налог</t>
  </si>
  <si>
    <t xml:space="preserve"> 000 1060400002 0000 110</t>
  </si>
  <si>
    <t xml:space="preserve">  Налог на игорный бизнес</t>
  </si>
  <si>
    <t xml:space="preserve"> 000 1060500002 0000 110</t>
  </si>
  <si>
    <t xml:space="preserve">  НАЛОГИ, СБОРЫ И РЕГУЛЯРНЫЕ ПЛАТЕЖИ ЗА ПОЛЬЗОВАНИЕ ПРИРОДНЫМИ РЕСУРСАМИ</t>
  </si>
  <si>
    <t xml:space="preserve"> 000 1070000000 0000 000</t>
  </si>
  <si>
    <t xml:space="preserve">  Налог на добычу полезных ископаемых</t>
  </si>
  <si>
    <t xml:space="preserve"> 000 1070100001 0000 110</t>
  </si>
  <si>
    <t xml:space="preserve">  Сборы за пользование объектами животного мира и за пользование объектами водных биологических ресурсов</t>
  </si>
  <si>
    <t xml:space="preserve"> 000 1070400001 0000 110</t>
  </si>
  <si>
    <t xml:space="preserve">  ГОСУДАРСТВЕННАЯ ПОШЛИНА</t>
  </si>
  <si>
    <t xml:space="preserve"> 000 1080000000 0000 000</t>
  </si>
  <si>
    <t xml:space="preserve">  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</si>
  <si>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 xml:space="preserve"> 000 1080600001 0000 110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</si>
  <si>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</si>
  <si>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</si>
  <si>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</si>
  <si>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</si>
  <si>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</si>
  <si>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</si>
  <si>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Налог, взимаемый в виде стоимости патента в связи с применением упрощенной системы налогообложения</t>
  </si>
  <si>
    <t xml:space="preserve"> 000 1091100002 0000 110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</si>
  <si>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</si>
  <si>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</si>
  <si>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</si>
  <si>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</si>
  <si>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</si>
  <si>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</si>
  <si>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</si>
  <si>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</si>
  <si>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</si>
  <si>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</si>
  <si>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</si>
  <si>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</si>
  <si>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</si>
  <si>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</si>
  <si>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Платежи при пользовании недрами</t>
  </si>
  <si>
    <t xml:space="preserve"> 000 1120200000 0000 120</t>
  </si>
  <si>
    <t xml:space="preserve">  Плата за использование лесов</t>
  </si>
  <si>
    <t xml:space="preserve"> 000 1120400000 0000 120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</si>
  <si>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</si>
  <si>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</si>
  <si>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</si>
  <si>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</si>
  <si>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Доходы от компенсации затрат государства</t>
  </si>
  <si>
    <t xml:space="preserve"> 000 1130200000 0000 130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</si>
  <si>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</si>
  <si>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</si>
  <si>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</si>
  <si>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</si>
  <si>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</si>
  <si>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</si>
  <si>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АДМИНИСТРАТИВНЫЕ ПЛАТЕЖИ И СБОРЫ</t>
  </si>
  <si>
    <t xml:space="preserve"> 000 1150000000 0000 000</t>
  </si>
  <si>
    <t xml:space="preserve">  Платежи, взимаемые государственными и муниципальными органами (организациями) за выполнение определенных функций</t>
  </si>
  <si>
    <t xml:space="preserve"> 000 1150200000 0000 140</t>
  </si>
  <si>
    <t xml:space="preserve">  Сборы, вносимые заказчиками документации, подлежащей государственной экологической экспертизе, рассчитанные в соответствии со сметой расходов на проведение государственной экологической экспертизы</t>
  </si>
  <si>
    <t xml:space="preserve"> 000 1150700001 0000 140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</si>
  <si>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</si>
  <si>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</si>
  <si>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</si>
  <si>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 xml:space="preserve"> 000 1160200000 0000 140</t>
  </si>
  <si>
    <t xml:space="preserve">  Денежные взыскания (штрафы) за нарушение бюджетного законодательства Российской Федерации</t>
  </si>
  <si>
    <t xml:space="preserve"> 000 1161800000 0000 140</t>
  </si>
  <si>
    <t xml:space="preserve">  Доходы от возмещения ущерба при возникновении страховых случаев</t>
  </si>
  <si>
    <t xml:space="preserve"> 000 1162300000 0000 140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</si>
  <si>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</si>
  <si>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</si>
  <si>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о рекламе</t>
  </si>
  <si>
    <t xml:space="preserve"> 000 1162600001 0000 140</t>
  </si>
  <si>
    <t xml:space="preserve">  Денежные взыскания (штрафы) за нарушение законодательства Российской Федерации о пожарной безопасности</t>
  </si>
  <si>
    <t xml:space="preserve"> 000 1162700001 0000 140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</si>
  <si>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</si>
  <si>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</si>
  <si>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</si>
  <si>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 xml:space="preserve"> 000 1163200000 0000 140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</si>
  <si>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</si>
  <si>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</si>
  <si>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</si>
  <si>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 xml:space="preserve"> 000 1163700000 0000 140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</si>
  <si>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</si>
  <si>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</si>
  <si>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</si>
  <si>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</si>
  <si>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</si>
  <si>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</si>
  <si>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Прочие неналоговые доходы</t>
  </si>
  <si>
    <t xml:space="preserve"> 000 1170500000 0000 180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</si>
  <si>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</si>
  <si>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</si>
  <si>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</si>
  <si>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</si>
  <si>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субъектов Российской Федерации и муниципальных образований</t>
  </si>
  <si>
    <t xml:space="preserve"> 000 2020100000 0000 151</t>
  </si>
  <si>
    <t xml:space="preserve">  Субсидии бюджетам бюджетной системы Российской Федерации (межбюджетные субсидии)</t>
  </si>
  <si>
    <t xml:space="preserve"> 000 2020200000 0000 151</t>
  </si>
  <si>
    <t xml:space="preserve">  Субвенции бюджетам субъектов Российской Федерации и муниципальных образований</t>
  </si>
  <si>
    <t xml:space="preserve"> 000 2020300000 0000 151</t>
  </si>
  <si>
    <t xml:space="preserve">  Иные межбюджетные трансферты</t>
  </si>
  <si>
    <t xml:space="preserve"> 000 2020400000 0000 151</t>
  </si>
  <si>
    <t xml:space="preserve">  БЕЗВОЗМЕЗДНЫЕ ПОСТУПЛЕНИЯ ОТ ГОСУДАРСТВЕННЫХ (МУНИЦИПАЛЬНЫХ) ОРГАНИЗАЦИЙ</t>
  </si>
  <si>
    <t xml:space="preserve"> 000 2030000000 0000 000</t>
  </si>
  <si>
    <t xml:space="preserve">  ПРОЧИЕ БЕЗВОЗМЕЗДНЫЕ ПОСТУПЛЕНИЯ</t>
  </si>
  <si>
    <t xml:space="preserve"> 000 2070000000 0000 000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</si>
  <si>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</si>
  <si>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</si>
  <si>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</si>
  <si>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</si>
  <si>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Сведения</t>
  </si>
  <si>
    <t>о выполнении доходов областного бюджета</t>
  </si>
  <si>
    <t xml:space="preserve">  Государственная пошлина по делам, рассматриваемым Конституционным Судом Российской Федерации и конституционными (уставными) судами субъектов Российской Федерации</t>
  </si>
  <si>
    <t xml:space="preserve"> 000 1080200001 0000 110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</si>
  <si>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</si>
  <si>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</si>
  <si>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</si>
  <si>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</si>
  <si>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БЕЗВОЗМЕЗДНЫЕ ПОСТУПЛЕНИЯ ОТ НЕРЕЗИДЕНТОВ</t>
  </si>
  <si>
    <t xml:space="preserve"> 000 2010000000 0000 000</t>
  </si>
  <si>
    <t>на 1 июля 2015 года</t>
  </si>
  <si>
    <t>Прогноз на 2016 год</t>
  </si>
  <si>
    <t>НАЛОГИ НА СОВОКУПНЫЙ ДОХОД</t>
  </si>
  <si>
    <t>Единый сельскохозяйственный налог</t>
  </si>
  <si>
    <t>000 1 09 06000 02 0000 110</t>
  </si>
  <si>
    <t>Прочие налоги и сборы (по отмененным налогам и сборам субъектов Российской Федерации)</t>
  </si>
  <si>
    <t>Доходы, полученные от продажи на аукционе права на заключение договора о закреплении долей квот добычи (вылова) водных биологических ресурсов и (или) договора пользования водными биологическими ресурсами</t>
  </si>
  <si>
    <t xml:space="preserve">8.11 Сведения о доходах бюджета по видам доходов на следующий год в сравнении с ожидаемым исполнением (оценка) текущего финансового года и отчетным финансовым годом </t>
  </si>
  <si>
    <t>Факт  2014 года</t>
  </si>
  <si>
    <t>Оценка исполнения 2015</t>
  </si>
  <si>
    <t>Отклонение прогноза на 2016 год от фактического исполнения 2014 года</t>
  </si>
  <si>
    <t>( в рублях)</t>
  </si>
  <si>
    <t>Отклонение прогноза на 2016 год от оценки исполнения 2015 года</t>
  </si>
  <si>
    <t>000 10503000010000110</t>
  </si>
  <si>
    <t>000 10500000000000000</t>
  </si>
  <si>
    <t>000 11207000000000120</t>
  </si>
  <si>
    <t xml:space="preserve"> % отклонения оценки исполнения 2015 года от фактического исполнения 2014 года</t>
  </si>
  <si>
    <t xml:space="preserve"> % отклонения прогноза на 2016 год от фактического исполнения 2014 года</t>
  </si>
  <si>
    <t xml:space="preserve"> % отклонения прогноза на 2016 год от оценки исполнения 2015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</si>
</sst>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3">
      <alignment horizontal="left" wrapText="1" indent="2"/>
    </xf>
  </cellStyleXfs>
  <cellXfs count="58"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shrinkToFit="1"/>
    </xf>
    <xf numFmtId="49" fontId="3" fillId="0" borderId="2" xfId="0" applyNumberFormat="1" applyFont="1" applyFill="1" applyBorder="1" applyAlignment="1">
      <alignment horizontal="justify" vertical="top" wrapText="1"/>
    </xf>
    <xf numFmtId="49" fontId="1" fillId="0" borderId="2" xfId="0" applyNumberFormat="1" applyFont="1" applyFill="1" applyBorder="1" applyAlignment="1">
      <alignment horizontal="justify" vertical="top" wrapText="1"/>
    </xf>
    <xf numFmtId="49" fontId="1" fillId="0" borderId="7" xfId="0" applyNumberFormat="1" applyFont="1" applyFill="1" applyBorder="1" applyAlignment="1">
      <alignment horizontal="justify" vertical="top" wrapText="1"/>
    </xf>
    <xf numFmtId="0" fontId="6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vertical="center"/>
    </xf>
    <xf numFmtId="4" fontId="3" fillId="0" borderId="11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5" fillId="0" borderId="11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shrinkToFit="1"/>
    </xf>
    <xf numFmtId="4" fontId="1" fillId="0" borderId="1" xfId="0" applyNumberFormat="1" applyFont="1" applyFill="1" applyBorder="1" applyAlignment="1">
      <alignment vertical="center" shrinkToFit="1"/>
    </xf>
    <xf numFmtId="4" fontId="1" fillId="0" borderId="1" xfId="0" applyNumberFormat="1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vertical="center"/>
    </xf>
    <xf numFmtId="4" fontId="5" fillId="0" borderId="16" xfId="0" applyNumberFormat="1" applyFont="1" applyFill="1" applyBorder="1" applyAlignment="1">
      <alignment vertical="center"/>
    </xf>
    <xf numFmtId="4" fontId="2" fillId="0" borderId="16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</cellXfs>
  <cellStyles count="2">
    <cellStyle name="xl33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84"/>
  <sheetViews>
    <sheetView showGridLines="0" tabSelected="1" topLeftCell="A6" workbookViewId="0">
      <pane xSplit="2" ySplit="7" topLeftCell="C13" activePane="bottomRight" state="frozen"/>
      <selection activeCell="A6" sqref="A6"/>
      <selection pane="topRight" activeCell="C6" sqref="C6"/>
      <selection pane="bottomLeft" activeCell="A8" sqref="A8"/>
      <selection pane="bottomRight" activeCell="A7" sqref="A7:I9"/>
    </sheetView>
  </sheetViews>
  <sheetFormatPr defaultColWidth="9.109375" defaultRowHeight="13.2"/>
  <cols>
    <col min="1" max="1" width="52.5546875" style="1" customWidth="1"/>
    <col min="2" max="2" width="23.21875" style="1" customWidth="1"/>
    <col min="3" max="3" width="17.5546875" style="1" customWidth="1"/>
    <col min="4" max="4" width="17.21875" style="1" customWidth="1"/>
    <col min="5" max="5" width="16.5546875" style="1" hidden="1" customWidth="1"/>
    <col min="6" max="6" width="13.6640625" style="1" customWidth="1"/>
    <col min="7" max="7" width="16.44140625" style="1" customWidth="1"/>
    <col min="8" max="9" width="17.21875" style="1" customWidth="1"/>
    <col min="10" max="10" width="13.77734375" style="1" customWidth="1"/>
    <col min="11" max="11" width="12.5546875" style="1" customWidth="1"/>
    <col min="12" max="16384" width="9.109375" style="1"/>
  </cols>
  <sheetData>
    <row r="2" spans="1:11" ht="15.6">
      <c r="A2" s="47" t="s">
        <v>129</v>
      </c>
      <c r="B2" s="47"/>
      <c r="C2" s="47"/>
      <c r="D2" s="47"/>
      <c r="E2" s="47"/>
      <c r="F2" s="47"/>
      <c r="G2" s="47"/>
      <c r="H2" s="47"/>
      <c r="I2" s="47"/>
    </row>
    <row r="3" spans="1:11" ht="15.6">
      <c r="A3" s="47" t="s">
        <v>130</v>
      </c>
      <c r="B3" s="47"/>
      <c r="C3" s="47"/>
      <c r="D3" s="47"/>
      <c r="E3" s="47"/>
      <c r="F3" s="47"/>
      <c r="G3" s="47"/>
      <c r="H3" s="47"/>
      <c r="I3" s="47"/>
    </row>
    <row r="4" spans="1:11" ht="15.6">
      <c r="A4" s="47" t="s">
        <v>139</v>
      </c>
      <c r="B4" s="47"/>
      <c r="C4" s="47"/>
      <c r="D4" s="47"/>
      <c r="E4" s="47"/>
      <c r="F4" s="47"/>
      <c r="G4" s="47"/>
      <c r="H4" s="47"/>
      <c r="I4" s="47"/>
    </row>
    <row r="7" spans="1:11">
      <c r="A7" s="48" t="s">
        <v>146</v>
      </c>
      <c r="B7" s="49"/>
      <c r="C7" s="49"/>
      <c r="D7" s="49"/>
      <c r="E7" s="49"/>
      <c r="F7" s="49"/>
      <c r="G7" s="49"/>
      <c r="H7" s="49"/>
      <c r="I7" s="49"/>
    </row>
    <row r="8" spans="1:11">
      <c r="A8" s="49"/>
      <c r="B8" s="49"/>
      <c r="C8" s="49"/>
      <c r="D8" s="49"/>
      <c r="E8" s="49"/>
      <c r="F8" s="49"/>
      <c r="G8" s="49"/>
      <c r="H8" s="49"/>
      <c r="I8" s="49"/>
    </row>
    <row r="9" spans="1:11">
      <c r="A9" s="49"/>
      <c r="B9" s="49"/>
      <c r="C9" s="49"/>
      <c r="D9" s="49"/>
      <c r="E9" s="49"/>
      <c r="F9" s="49"/>
      <c r="G9" s="49"/>
      <c r="H9" s="49"/>
      <c r="I9" s="49"/>
    </row>
    <row r="10" spans="1:11" ht="13.8" thickBot="1">
      <c r="H10" s="29" t="s">
        <v>150</v>
      </c>
    </row>
    <row r="11" spans="1:11" ht="111" customHeight="1" thickBot="1">
      <c r="A11" s="25" t="s">
        <v>0</v>
      </c>
      <c r="B11" s="26" t="s">
        <v>1</v>
      </c>
      <c r="C11" s="26" t="s">
        <v>147</v>
      </c>
      <c r="D11" s="26" t="s">
        <v>148</v>
      </c>
      <c r="E11" s="27"/>
      <c r="F11" s="27" t="s">
        <v>155</v>
      </c>
      <c r="G11" s="27" t="s">
        <v>140</v>
      </c>
      <c r="H11" s="27" t="s">
        <v>149</v>
      </c>
      <c r="I11" s="27" t="s">
        <v>151</v>
      </c>
      <c r="J11" s="27" t="s">
        <v>156</v>
      </c>
      <c r="K11" s="28" t="s">
        <v>157</v>
      </c>
    </row>
    <row r="12" spans="1:11" s="9" customFormat="1" ht="18" customHeight="1">
      <c r="A12" s="23" t="s">
        <v>2</v>
      </c>
      <c r="B12" s="24" t="s">
        <v>3</v>
      </c>
      <c r="C12" s="31">
        <v>44526197119.519997</v>
      </c>
      <c r="D12" s="32">
        <v>48652992842.694992</v>
      </c>
      <c r="E12" s="32"/>
      <c r="F12" s="31">
        <f>D12/C12*100</f>
        <v>109.26824204658124</v>
      </c>
      <c r="G12" s="33">
        <f>G14+G73</f>
        <v>50687887419.690002</v>
      </c>
      <c r="H12" s="53">
        <f>G12-C12</f>
        <v>6161690300.1700058</v>
      </c>
      <c r="I12" s="53">
        <f>G12-D12</f>
        <v>2034894576.9950104</v>
      </c>
      <c r="J12" s="57">
        <f>G12/C12*100</f>
        <v>113.83834843031937</v>
      </c>
      <c r="K12" s="57">
        <f>G12/D12*100</f>
        <v>104.18246536975482</v>
      </c>
    </row>
    <row r="13" spans="1:11" ht="20.25" customHeight="1">
      <c r="A13" s="5" t="s">
        <v>4</v>
      </c>
      <c r="B13" s="6"/>
      <c r="C13" s="35"/>
      <c r="D13" s="35"/>
      <c r="E13" s="35"/>
      <c r="F13" s="35"/>
      <c r="G13" s="36"/>
      <c r="H13" s="37"/>
      <c r="I13" s="37"/>
      <c r="J13" s="56"/>
      <c r="K13" s="56"/>
    </row>
    <row r="14" spans="1:11" s="9" customFormat="1" ht="30" customHeight="1">
      <c r="A14" s="7" t="s">
        <v>5</v>
      </c>
      <c r="B14" s="8" t="s">
        <v>6</v>
      </c>
      <c r="C14" s="38">
        <v>36648826021.980003</v>
      </c>
      <c r="D14" s="38">
        <v>41851618080.36499</v>
      </c>
      <c r="E14" s="50"/>
      <c r="F14" s="38">
        <f t="shared" ref="F14:F77" si="0">D14/C14*100</f>
        <v>114.19634030095433</v>
      </c>
      <c r="G14" s="39">
        <f>G15+G18+G22+G26+G29+G37+G42+G47+G50+G53+G56</f>
        <v>45718233026.529999</v>
      </c>
      <c r="H14" s="34">
        <f>G14-C14</f>
        <v>9069407004.5499954</v>
      </c>
      <c r="I14" s="53">
        <f t="shared" ref="I14:I77" si="1">G14-D14</f>
        <v>3866614946.1650085</v>
      </c>
      <c r="J14" s="57">
        <f t="shared" ref="J14:J77" si="2">G14/C14*100</f>
        <v>124.74678724800256</v>
      </c>
      <c r="K14" s="57">
        <f t="shared" ref="K14:K77" si="3">G14/D14*100</f>
        <v>109.23886607858313</v>
      </c>
    </row>
    <row r="15" spans="1:11" ht="20.25" customHeight="1">
      <c r="A15" s="10" t="s">
        <v>7</v>
      </c>
      <c r="B15" s="6" t="s">
        <v>8</v>
      </c>
      <c r="C15" s="38">
        <v>29066432589.34</v>
      </c>
      <c r="D15" s="38">
        <v>33689403456.094997</v>
      </c>
      <c r="E15" s="50"/>
      <c r="F15" s="38">
        <f t="shared" si="0"/>
        <v>115.90484436831252</v>
      </c>
      <c r="G15" s="38">
        <v>37492560534.889999</v>
      </c>
      <c r="H15" s="34">
        <f t="shared" ref="H15:H78" si="4">G15-C15</f>
        <v>8426127945.5499992</v>
      </c>
      <c r="I15" s="53">
        <f t="shared" si="1"/>
        <v>3803157078.795002</v>
      </c>
      <c r="J15" s="57">
        <f t="shared" si="2"/>
        <v>128.98920574326087</v>
      </c>
      <c r="K15" s="57">
        <f t="shared" si="3"/>
        <v>111.28888222598357</v>
      </c>
    </row>
    <row r="16" spans="1:11" ht="20.25" customHeight="1">
      <c r="A16" s="45" t="s">
        <v>9</v>
      </c>
      <c r="B16" s="6" t="s">
        <v>10</v>
      </c>
      <c r="C16" s="40">
        <v>11634550007.379999</v>
      </c>
      <c r="D16" s="40">
        <v>15790941422.465</v>
      </c>
      <c r="E16" s="51"/>
      <c r="F16" s="38">
        <f t="shared" si="0"/>
        <v>135.72455670781019</v>
      </c>
      <c r="G16" s="40">
        <v>18814406999.989998</v>
      </c>
      <c r="H16" s="37">
        <f t="shared" si="4"/>
        <v>7179856992.6099987</v>
      </c>
      <c r="I16" s="54">
        <f t="shared" si="1"/>
        <v>3023465577.5249977</v>
      </c>
      <c r="J16" s="57">
        <f t="shared" si="2"/>
        <v>161.71151430915413</v>
      </c>
      <c r="K16" s="57">
        <f t="shared" si="3"/>
        <v>119.14683549660732</v>
      </c>
    </row>
    <row r="17" spans="1:11" ht="19.5" customHeight="1">
      <c r="A17" s="5" t="s">
        <v>11</v>
      </c>
      <c r="B17" s="6" t="s">
        <v>12</v>
      </c>
      <c r="C17" s="40">
        <v>17431882581.959999</v>
      </c>
      <c r="D17" s="40">
        <v>17898462033.630001</v>
      </c>
      <c r="E17" s="51"/>
      <c r="F17" s="38">
        <f t="shared" si="0"/>
        <v>102.67658670528712</v>
      </c>
      <c r="G17" s="40">
        <v>18678153534.900002</v>
      </c>
      <c r="H17" s="37">
        <f t="shared" si="4"/>
        <v>1246270952.9400024</v>
      </c>
      <c r="I17" s="54">
        <f t="shared" si="1"/>
        <v>779691501.27000046</v>
      </c>
      <c r="J17" s="57">
        <f t="shared" si="2"/>
        <v>107.14937670719368</v>
      </c>
      <c r="K17" s="57">
        <f t="shared" si="3"/>
        <v>104.35619272653153</v>
      </c>
    </row>
    <row r="18" spans="1:11" ht="30" customHeight="1">
      <c r="A18" s="10" t="s">
        <v>13</v>
      </c>
      <c r="B18" s="6" t="s">
        <v>14</v>
      </c>
      <c r="C18" s="38">
        <v>1189756547.6800001</v>
      </c>
      <c r="D18" s="38">
        <v>1306250579</v>
      </c>
      <c r="E18" s="50"/>
      <c r="F18" s="38">
        <f t="shared" si="0"/>
        <v>109.79141754228299</v>
      </c>
      <c r="G18" s="38">
        <v>1377080592</v>
      </c>
      <c r="H18" s="34">
        <f t="shared" si="4"/>
        <v>187324044.31999993</v>
      </c>
      <c r="I18" s="53">
        <f t="shared" si="1"/>
        <v>70830013</v>
      </c>
      <c r="J18" s="57">
        <f t="shared" si="2"/>
        <v>115.74473741584174</v>
      </c>
      <c r="K18" s="57">
        <f t="shared" si="3"/>
        <v>105.42239093621868</v>
      </c>
    </row>
    <row r="19" spans="1:11" ht="27.75" customHeight="1">
      <c r="A19" s="12" t="s">
        <v>15</v>
      </c>
      <c r="B19" s="13" t="s">
        <v>16</v>
      </c>
      <c r="C19" s="40">
        <v>1189756547.6800001</v>
      </c>
      <c r="D19" s="40">
        <v>1306250579</v>
      </c>
      <c r="E19" s="51"/>
      <c r="F19" s="38">
        <f t="shared" si="0"/>
        <v>109.79141754228299</v>
      </c>
      <c r="G19" s="40">
        <v>1377080592</v>
      </c>
      <c r="H19" s="37">
        <f t="shared" si="4"/>
        <v>187324044.31999993</v>
      </c>
      <c r="I19" s="54">
        <f t="shared" si="1"/>
        <v>70830013</v>
      </c>
      <c r="J19" s="57">
        <f t="shared" si="2"/>
        <v>115.74473741584174</v>
      </c>
      <c r="K19" s="57">
        <f t="shared" si="3"/>
        <v>105.42239093621868</v>
      </c>
    </row>
    <row r="20" spans="1:11" ht="27.75" customHeight="1">
      <c r="A20" s="18" t="s">
        <v>141</v>
      </c>
      <c r="B20" s="14" t="s">
        <v>153</v>
      </c>
      <c r="C20" s="41">
        <v>-13395455.07</v>
      </c>
      <c r="D20" s="36"/>
      <c r="E20" s="37"/>
      <c r="F20" s="38">
        <f t="shared" si="0"/>
        <v>0</v>
      </c>
      <c r="G20" s="36"/>
      <c r="H20" s="34">
        <f t="shared" si="4"/>
        <v>13395455.07</v>
      </c>
      <c r="I20" s="53">
        <f t="shared" si="1"/>
        <v>0</v>
      </c>
      <c r="J20" s="57">
        <f t="shared" si="2"/>
        <v>0</v>
      </c>
      <c r="K20" s="57"/>
    </row>
    <row r="21" spans="1:11" ht="27.75" customHeight="1">
      <c r="A21" s="19" t="s">
        <v>142</v>
      </c>
      <c r="B21" s="15" t="s">
        <v>152</v>
      </c>
      <c r="C21" s="42">
        <v>-13395455.07</v>
      </c>
      <c r="D21" s="36"/>
      <c r="E21" s="37"/>
      <c r="F21" s="38">
        <f t="shared" si="0"/>
        <v>0</v>
      </c>
      <c r="G21" s="36"/>
      <c r="H21" s="34">
        <f t="shared" si="4"/>
        <v>13395455.07</v>
      </c>
      <c r="I21" s="53">
        <f t="shared" si="1"/>
        <v>0</v>
      </c>
      <c r="J21" s="57">
        <f t="shared" si="2"/>
        <v>0</v>
      </c>
      <c r="K21" s="57"/>
    </row>
    <row r="22" spans="1:11" ht="22.5" customHeight="1">
      <c r="A22" s="5" t="s">
        <v>17</v>
      </c>
      <c r="B22" s="6" t="s">
        <v>18</v>
      </c>
      <c r="C22" s="38">
        <v>4203638962.8099999</v>
      </c>
      <c r="D22" s="38">
        <v>4410487954.1000004</v>
      </c>
      <c r="E22" s="50"/>
      <c r="F22" s="38">
        <f t="shared" si="0"/>
        <v>104.92071258069528</v>
      </c>
      <c r="G22" s="38">
        <v>4609634855</v>
      </c>
      <c r="H22" s="34">
        <f t="shared" si="4"/>
        <v>405995892.19000006</v>
      </c>
      <c r="I22" s="53">
        <f t="shared" si="1"/>
        <v>199146900.89999962</v>
      </c>
      <c r="J22" s="57">
        <f t="shared" si="2"/>
        <v>109.65820080606076</v>
      </c>
      <c r="K22" s="57">
        <f t="shared" si="3"/>
        <v>104.51530313590069</v>
      </c>
    </row>
    <row r="23" spans="1:11" ht="22.5" customHeight="1">
      <c r="A23" s="5" t="s">
        <v>19</v>
      </c>
      <c r="B23" s="6" t="s">
        <v>20</v>
      </c>
      <c r="C23" s="40">
        <v>3823722191.1999998</v>
      </c>
      <c r="D23" s="40">
        <v>3949996300</v>
      </c>
      <c r="E23" s="51"/>
      <c r="F23" s="38">
        <f t="shared" si="0"/>
        <v>103.30238711093106</v>
      </c>
      <c r="G23" s="40">
        <v>4126068500</v>
      </c>
      <c r="H23" s="37">
        <f t="shared" si="4"/>
        <v>302346308.80000019</v>
      </c>
      <c r="I23" s="54">
        <f t="shared" si="1"/>
        <v>176072200</v>
      </c>
      <c r="J23" s="57">
        <f t="shared" si="2"/>
        <v>107.907120174573</v>
      </c>
      <c r="K23" s="57">
        <f t="shared" si="3"/>
        <v>104.45752822603909</v>
      </c>
    </row>
    <row r="24" spans="1:11" ht="21.75" customHeight="1">
      <c r="A24" s="5" t="s">
        <v>21</v>
      </c>
      <c r="B24" s="6" t="s">
        <v>22</v>
      </c>
      <c r="C24" s="40">
        <v>378445354.79000002</v>
      </c>
      <c r="D24" s="40">
        <v>459132720</v>
      </c>
      <c r="E24" s="51"/>
      <c r="F24" s="38">
        <f t="shared" si="0"/>
        <v>121.32074398291228</v>
      </c>
      <c r="G24" s="40">
        <v>482089355</v>
      </c>
      <c r="H24" s="37">
        <f t="shared" si="4"/>
        <v>103644000.20999998</v>
      </c>
      <c r="I24" s="54">
        <f t="shared" si="1"/>
        <v>22956635</v>
      </c>
      <c r="J24" s="57">
        <f t="shared" si="2"/>
        <v>127.38678091781897</v>
      </c>
      <c r="K24" s="57">
        <f t="shared" si="3"/>
        <v>104.99999978219805</v>
      </c>
    </row>
    <row r="25" spans="1:11" ht="18" customHeight="1">
      <c r="A25" s="5" t="s">
        <v>23</v>
      </c>
      <c r="B25" s="6" t="s">
        <v>24</v>
      </c>
      <c r="C25" s="42">
        <v>1471416.82</v>
      </c>
      <c r="D25" s="40">
        <v>1358934.1</v>
      </c>
      <c r="E25" s="51"/>
      <c r="F25" s="38">
        <f t="shared" si="0"/>
        <v>92.35548224873493</v>
      </c>
      <c r="G25" s="40">
        <v>1477000</v>
      </c>
      <c r="H25" s="37">
        <f t="shared" si="4"/>
        <v>5583.1799999999348</v>
      </c>
      <c r="I25" s="54">
        <f t="shared" si="1"/>
        <v>118065.89999999991</v>
      </c>
      <c r="J25" s="57">
        <f t="shared" si="2"/>
        <v>100.37944244785784</v>
      </c>
      <c r="K25" s="57">
        <f t="shared" si="3"/>
        <v>108.68812549482716</v>
      </c>
    </row>
    <row r="26" spans="1:11" ht="24.75" customHeight="1">
      <c r="A26" s="10" t="s">
        <v>25</v>
      </c>
      <c r="B26" s="6" t="s">
        <v>26</v>
      </c>
      <c r="C26" s="38">
        <v>1311767893.45</v>
      </c>
      <c r="D26" s="38">
        <v>1481916300</v>
      </c>
      <c r="E26" s="50"/>
      <c r="F26" s="38">
        <f t="shared" si="0"/>
        <v>112.97092324027713</v>
      </c>
      <c r="G26" s="38">
        <v>1417958990</v>
      </c>
      <c r="H26" s="34">
        <f t="shared" si="4"/>
        <v>106191096.54999995</v>
      </c>
      <c r="I26" s="53">
        <f t="shared" si="1"/>
        <v>-63957310</v>
      </c>
      <c r="J26" s="57">
        <f t="shared" si="2"/>
        <v>108.09526571585108</v>
      </c>
      <c r="K26" s="57">
        <f t="shared" si="3"/>
        <v>95.684148288267025</v>
      </c>
    </row>
    <row r="27" spans="1:11" ht="21" customHeight="1">
      <c r="A27" s="5" t="s">
        <v>27</v>
      </c>
      <c r="B27" s="6" t="s">
        <v>28</v>
      </c>
      <c r="C27" s="40">
        <v>1087954471.1900001</v>
      </c>
      <c r="D27" s="40">
        <v>1272697600</v>
      </c>
      <c r="E27" s="51"/>
      <c r="F27" s="38">
        <f t="shared" si="0"/>
        <v>116.98077756948126</v>
      </c>
      <c r="G27" s="40">
        <v>1207851600</v>
      </c>
      <c r="H27" s="37">
        <f t="shared" si="4"/>
        <v>119897128.80999994</v>
      </c>
      <c r="I27" s="54">
        <f t="shared" si="1"/>
        <v>-64846000</v>
      </c>
      <c r="J27" s="57">
        <f t="shared" si="2"/>
        <v>111.02041785616792</v>
      </c>
      <c r="K27" s="57">
        <f t="shared" si="3"/>
        <v>94.904838352802741</v>
      </c>
    </row>
    <row r="28" spans="1:11" ht="30.75" customHeight="1">
      <c r="A28" s="5" t="s">
        <v>29</v>
      </c>
      <c r="B28" s="6" t="s">
        <v>30</v>
      </c>
      <c r="C28" s="40">
        <v>223813422.25999999</v>
      </c>
      <c r="D28" s="40">
        <v>209218700</v>
      </c>
      <c r="E28" s="51"/>
      <c r="F28" s="38">
        <f t="shared" si="0"/>
        <v>93.479067469400661</v>
      </c>
      <c r="G28" s="40">
        <v>210107390</v>
      </c>
      <c r="H28" s="37">
        <f t="shared" si="4"/>
        <v>-13706032.25999999</v>
      </c>
      <c r="I28" s="54">
        <f t="shared" si="1"/>
        <v>888690</v>
      </c>
      <c r="J28" s="57">
        <f t="shared" si="2"/>
        <v>93.876134808359296</v>
      </c>
      <c r="K28" s="57">
        <f t="shared" si="3"/>
        <v>100.4247660462473</v>
      </c>
    </row>
    <row r="29" spans="1:11" ht="19.5" customHeight="1">
      <c r="A29" s="10" t="s">
        <v>31</v>
      </c>
      <c r="B29" s="6" t="s">
        <v>32</v>
      </c>
      <c r="C29" s="38">
        <v>33366741.550000001</v>
      </c>
      <c r="D29" s="38">
        <v>52228199.710000001</v>
      </c>
      <c r="E29" s="50"/>
      <c r="F29" s="38">
        <f t="shared" si="0"/>
        <v>156.52771977070682</v>
      </c>
      <c r="G29" s="38">
        <v>63649329.710000001</v>
      </c>
      <c r="H29" s="34">
        <f t="shared" si="4"/>
        <v>30282588.16</v>
      </c>
      <c r="I29" s="53">
        <f t="shared" si="1"/>
        <v>11421130</v>
      </c>
      <c r="J29" s="57">
        <f t="shared" si="2"/>
        <v>190.75680379104924</v>
      </c>
      <c r="K29" s="57">
        <f t="shared" si="3"/>
        <v>121.86774589860738</v>
      </c>
    </row>
    <row r="30" spans="1:11" ht="51.75" customHeight="1">
      <c r="A30" s="5" t="s">
        <v>131</v>
      </c>
      <c r="B30" s="6" t="s">
        <v>132</v>
      </c>
      <c r="C30" s="40">
        <v>-1008.45</v>
      </c>
      <c r="D30" s="40">
        <v>257.14</v>
      </c>
      <c r="E30" s="51"/>
      <c r="F30" s="38">
        <f t="shared" si="0"/>
        <v>-25.498537359313794</v>
      </c>
      <c r="G30" s="40">
        <v>257.14</v>
      </c>
      <c r="H30" s="37">
        <f t="shared" si="4"/>
        <v>1265.5900000000001</v>
      </c>
      <c r="I30" s="54">
        <f t="shared" si="1"/>
        <v>0</v>
      </c>
      <c r="J30" s="57">
        <f t="shared" si="2"/>
        <v>-25.498537359313794</v>
      </c>
      <c r="K30" s="57">
        <f t="shared" si="3"/>
        <v>100</v>
      </c>
    </row>
    <row r="31" spans="1:11" ht="58.8" customHeight="1">
      <c r="A31" s="5" t="s">
        <v>33</v>
      </c>
      <c r="B31" s="6" t="s">
        <v>34</v>
      </c>
      <c r="C31" s="36">
        <v>0</v>
      </c>
      <c r="D31" s="40">
        <v>1422950</v>
      </c>
      <c r="E31" s="51"/>
      <c r="F31" s="38"/>
      <c r="G31" s="40">
        <v>1422950</v>
      </c>
      <c r="H31" s="37">
        <f t="shared" si="4"/>
        <v>1422950</v>
      </c>
      <c r="I31" s="54">
        <f t="shared" si="1"/>
        <v>0</v>
      </c>
      <c r="J31" s="57" t="e">
        <f t="shared" si="2"/>
        <v>#DIV/0!</v>
      </c>
      <c r="K31" s="57">
        <f t="shared" si="3"/>
        <v>100</v>
      </c>
    </row>
    <row r="32" spans="1:11" ht="45" customHeight="1">
      <c r="A32" s="5" t="s">
        <v>35</v>
      </c>
      <c r="B32" s="6" t="s">
        <v>36</v>
      </c>
      <c r="C32" s="40">
        <v>33367750</v>
      </c>
      <c r="D32" s="40">
        <v>50804992.57</v>
      </c>
      <c r="E32" s="51"/>
      <c r="F32" s="38">
        <f t="shared" si="0"/>
        <v>152.25777156086343</v>
      </c>
      <c r="G32" s="40">
        <v>62226122.57</v>
      </c>
      <c r="H32" s="37">
        <f t="shared" si="4"/>
        <v>28858372.57</v>
      </c>
      <c r="I32" s="54">
        <f t="shared" si="1"/>
        <v>11421130</v>
      </c>
      <c r="J32" s="57">
        <f t="shared" si="2"/>
        <v>186.48582109971454</v>
      </c>
      <c r="K32" s="57">
        <f t="shared" si="3"/>
        <v>122.4803300271401</v>
      </c>
    </row>
    <row r="33" spans="1:11" ht="30" customHeight="1">
      <c r="A33" s="10" t="s">
        <v>37</v>
      </c>
      <c r="B33" s="6" t="s">
        <v>38</v>
      </c>
      <c r="C33" s="38">
        <v>61236.86</v>
      </c>
      <c r="D33" s="36"/>
      <c r="E33" s="37"/>
      <c r="F33" s="38">
        <f t="shared" si="0"/>
        <v>0</v>
      </c>
      <c r="G33" s="36"/>
      <c r="H33" s="34">
        <f t="shared" si="4"/>
        <v>-61236.86</v>
      </c>
      <c r="I33" s="53">
        <f t="shared" si="1"/>
        <v>0</v>
      </c>
      <c r="J33" s="57">
        <f t="shared" si="2"/>
        <v>0</v>
      </c>
      <c r="K33" s="57"/>
    </row>
    <row r="34" spans="1:11" ht="18.75" customHeight="1">
      <c r="A34" s="5" t="s">
        <v>39</v>
      </c>
      <c r="B34" s="11" t="s">
        <v>40</v>
      </c>
      <c r="C34" s="40">
        <v>43790.239999999998</v>
      </c>
      <c r="D34" s="36"/>
      <c r="E34" s="37"/>
      <c r="F34" s="38">
        <f t="shared" si="0"/>
        <v>0</v>
      </c>
      <c r="G34" s="36"/>
      <c r="H34" s="37">
        <f t="shared" si="4"/>
        <v>-43790.239999999998</v>
      </c>
      <c r="I34" s="54">
        <f t="shared" si="1"/>
        <v>0</v>
      </c>
      <c r="J34" s="57">
        <f t="shared" si="2"/>
        <v>0</v>
      </c>
      <c r="K34" s="57"/>
    </row>
    <row r="35" spans="1:11" ht="26.4" customHeight="1">
      <c r="A35" s="20" t="s">
        <v>144</v>
      </c>
      <c r="B35" s="17" t="s">
        <v>143</v>
      </c>
      <c r="C35" s="42">
        <v>84525.15</v>
      </c>
      <c r="D35" s="36"/>
      <c r="E35" s="37"/>
      <c r="F35" s="38">
        <f t="shared" si="0"/>
        <v>0</v>
      </c>
      <c r="G35" s="36"/>
      <c r="H35" s="37">
        <f t="shared" si="4"/>
        <v>-84525.15</v>
      </c>
      <c r="I35" s="54">
        <f t="shared" si="1"/>
        <v>0</v>
      </c>
      <c r="J35" s="57">
        <f t="shared" si="2"/>
        <v>0</v>
      </c>
      <c r="K35" s="57"/>
    </row>
    <row r="36" spans="1:11" ht="35.4" customHeight="1">
      <c r="A36" s="5" t="s">
        <v>41</v>
      </c>
      <c r="B36" s="11" t="s">
        <v>42</v>
      </c>
      <c r="C36" s="42">
        <v>-67078.53</v>
      </c>
      <c r="D36" s="36"/>
      <c r="E36" s="37"/>
      <c r="F36" s="38">
        <f t="shared" si="0"/>
        <v>0</v>
      </c>
      <c r="G36" s="36"/>
      <c r="H36" s="37">
        <f t="shared" si="4"/>
        <v>67078.53</v>
      </c>
      <c r="I36" s="54">
        <f t="shared" si="1"/>
        <v>0</v>
      </c>
      <c r="J36" s="57">
        <f t="shared" si="2"/>
        <v>0</v>
      </c>
      <c r="K36" s="57"/>
    </row>
    <row r="37" spans="1:11" ht="33" customHeight="1">
      <c r="A37" s="10" t="s">
        <v>43</v>
      </c>
      <c r="B37" s="6" t="s">
        <v>44</v>
      </c>
      <c r="C37" s="38">
        <v>53297252.5</v>
      </c>
      <c r="D37" s="38">
        <v>243212142.45999998</v>
      </c>
      <c r="E37" s="50"/>
      <c r="F37" s="38">
        <f t="shared" si="0"/>
        <v>456.33148249058422</v>
      </c>
      <c r="G37" s="38">
        <v>37889466.689999998</v>
      </c>
      <c r="H37" s="34">
        <f t="shared" si="4"/>
        <v>-15407785.810000002</v>
      </c>
      <c r="I37" s="53">
        <f t="shared" si="1"/>
        <v>-205322675.76999998</v>
      </c>
      <c r="J37" s="57">
        <f t="shared" si="2"/>
        <v>71.090844110585252</v>
      </c>
      <c r="K37" s="57">
        <f t="shared" si="3"/>
        <v>15.578772633126864</v>
      </c>
    </row>
    <row r="38" spans="1:11" ht="70.2" customHeight="1">
      <c r="A38" s="5" t="s">
        <v>45</v>
      </c>
      <c r="B38" s="6" t="s">
        <v>46</v>
      </c>
      <c r="C38" s="40">
        <v>719201</v>
      </c>
      <c r="D38" s="40">
        <v>190285970</v>
      </c>
      <c r="E38" s="51"/>
      <c r="F38" s="38">
        <f t="shared" si="0"/>
        <v>26457.967939421662</v>
      </c>
      <c r="G38" s="40">
        <v>4176000</v>
      </c>
      <c r="H38" s="37">
        <f t="shared" si="4"/>
        <v>3456799</v>
      </c>
      <c r="I38" s="54">
        <f t="shared" si="1"/>
        <v>-186109970</v>
      </c>
      <c r="J38" s="57">
        <f t="shared" si="2"/>
        <v>580.64435394277814</v>
      </c>
      <c r="K38" s="57">
        <f t="shared" si="3"/>
        <v>2.1945916454061223</v>
      </c>
    </row>
    <row r="39" spans="1:11" ht="25.5" customHeight="1">
      <c r="A39" s="5" t="s">
        <v>47</v>
      </c>
      <c r="B39" s="6" t="s">
        <v>48</v>
      </c>
      <c r="C39" s="40">
        <v>18639327.57</v>
      </c>
      <c r="D39" s="40">
        <v>29954292.460000001</v>
      </c>
      <c r="E39" s="51"/>
      <c r="F39" s="38">
        <f t="shared" si="0"/>
        <v>160.70479124049214</v>
      </c>
      <c r="G39" s="40">
        <v>10127706.689999999</v>
      </c>
      <c r="H39" s="37">
        <f t="shared" si="4"/>
        <v>-8511620.8800000008</v>
      </c>
      <c r="I39" s="54">
        <f t="shared" si="1"/>
        <v>-19826585.770000003</v>
      </c>
      <c r="J39" s="57">
        <f t="shared" si="2"/>
        <v>54.335150514230705</v>
      </c>
      <c r="K39" s="57">
        <f t="shared" si="3"/>
        <v>33.810535513480119</v>
      </c>
    </row>
    <row r="40" spans="1:11" ht="86.4" customHeight="1">
      <c r="A40" s="5" t="s">
        <v>49</v>
      </c>
      <c r="B40" s="6" t="s">
        <v>50</v>
      </c>
      <c r="C40" s="40">
        <v>32647013.52</v>
      </c>
      <c r="D40" s="40">
        <v>22422980</v>
      </c>
      <c r="E40" s="51"/>
      <c r="F40" s="38">
        <f t="shared" si="0"/>
        <v>68.683097111664992</v>
      </c>
      <c r="G40" s="40">
        <v>22341760</v>
      </c>
      <c r="H40" s="37">
        <f t="shared" si="4"/>
        <v>-10305253.52</v>
      </c>
      <c r="I40" s="54">
        <f t="shared" si="1"/>
        <v>-81220</v>
      </c>
      <c r="J40" s="57">
        <f t="shared" si="2"/>
        <v>68.434314784453832</v>
      </c>
      <c r="K40" s="57">
        <f t="shared" si="3"/>
        <v>99.63778231082577</v>
      </c>
    </row>
    <row r="41" spans="1:11" ht="33" customHeight="1">
      <c r="A41" s="5" t="s">
        <v>51</v>
      </c>
      <c r="B41" s="6" t="s">
        <v>52</v>
      </c>
      <c r="C41" s="40">
        <v>1291710.4099999999</v>
      </c>
      <c r="D41" s="40">
        <v>548900</v>
      </c>
      <c r="E41" s="51"/>
      <c r="F41" s="38">
        <f t="shared" si="0"/>
        <v>42.49404477587202</v>
      </c>
      <c r="G41" s="40">
        <v>1244000</v>
      </c>
      <c r="H41" s="37">
        <f t="shared" si="4"/>
        <v>-47710.409999999916</v>
      </c>
      <c r="I41" s="54">
        <f t="shared" si="1"/>
        <v>695100</v>
      </c>
      <c r="J41" s="57">
        <f t="shared" si="2"/>
        <v>96.306415924913082</v>
      </c>
      <c r="K41" s="57">
        <f t="shared" si="3"/>
        <v>226.63508835853526</v>
      </c>
    </row>
    <row r="42" spans="1:11" ht="22.5" customHeight="1">
      <c r="A42" s="10" t="s">
        <v>53</v>
      </c>
      <c r="B42" s="6" t="s">
        <v>54</v>
      </c>
      <c r="C42" s="38">
        <v>302497638.49000001</v>
      </c>
      <c r="D42" s="38">
        <v>230498708</v>
      </c>
      <c r="E42" s="50"/>
      <c r="F42" s="38">
        <f t="shared" si="0"/>
        <v>76.198514854726668</v>
      </c>
      <c r="G42" s="38">
        <v>65754100</v>
      </c>
      <c r="H42" s="34">
        <f t="shared" si="4"/>
        <v>-236743538.49000001</v>
      </c>
      <c r="I42" s="53">
        <f t="shared" si="1"/>
        <v>-164744608</v>
      </c>
      <c r="J42" s="57">
        <f t="shared" si="2"/>
        <v>21.737062255503758</v>
      </c>
      <c r="K42" s="57">
        <f t="shared" si="3"/>
        <v>28.526884410996349</v>
      </c>
    </row>
    <row r="43" spans="1:11" ht="18" customHeight="1">
      <c r="A43" s="5" t="s">
        <v>55</v>
      </c>
      <c r="B43" s="6" t="s">
        <v>56</v>
      </c>
      <c r="C43" s="40">
        <v>283608828.42000002</v>
      </c>
      <c r="D43" s="40">
        <v>215281339</v>
      </c>
      <c r="E43" s="51"/>
      <c r="F43" s="38">
        <f t="shared" si="0"/>
        <v>75.907841162542042</v>
      </c>
      <c r="G43" s="40">
        <v>53369100</v>
      </c>
      <c r="H43" s="37">
        <f t="shared" si="4"/>
        <v>-230239728.42000002</v>
      </c>
      <c r="I43" s="54">
        <f t="shared" si="1"/>
        <v>-161912239</v>
      </c>
      <c r="J43" s="57">
        <f t="shared" si="2"/>
        <v>18.817855670192678</v>
      </c>
      <c r="K43" s="57">
        <f t="shared" si="3"/>
        <v>24.790397647981926</v>
      </c>
    </row>
    <row r="44" spans="1:11" ht="18.75" customHeight="1">
      <c r="A44" s="5" t="s">
        <v>57</v>
      </c>
      <c r="B44" s="6" t="s">
        <v>58</v>
      </c>
      <c r="C44" s="40">
        <v>4041286.19</v>
      </c>
      <c r="D44" s="40">
        <v>3757369</v>
      </c>
      <c r="E44" s="51"/>
      <c r="F44" s="38">
        <f t="shared" si="0"/>
        <v>92.974583420928184</v>
      </c>
      <c r="G44" s="40">
        <v>925000</v>
      </c>
      <c r="H44" s="37">
        <f t="shared" si="4"/>
        <v>-3116286.19</v>
      </c>
      <c r="I44" s="54">
        <f t="shared" si="1"/>
        <v>-2832369</v>
      </c>
      <c r="J44" s="57">
        <f t="shared" si="2"/>
        <v>22.888752652283703</v>
      </c>
      <c r="K44" s="57">
        <f t="shared" si="3"/>
        <v>24.618290085429457</v>
      </c>
    </row>
    <row r="45" spans="1:11" ht="21.75" customHeight="1">
      <c r="A45" s="5" t="s">
        <v>59</v>
      </c>
      <c r="B45" s="6" t="s">
        <v>60</v>
      </c>
      <c r="C45" s="40">
        <v>14898523.880000001</v>
      </c>
      <c r="D45" s="40">
        <v>11460000</v>
      </c>
      <c r="E45" s="51"/>
      <c r="F45" s="38">
        <f t="shared" si="0"/>
        <v>76.920372060376224</v>
      </c>
      <c r="G45" s="40">
        <v>11460000</v>
      </c>
      <c r="H45" s="37">
        <f t="shared" si="4"/>
        <v>-3438523.8800000008</v>
      </c>
      <c r="I45" s="54">
        <f t="shared" si="1"/>
        <v>0</v>
      </c>
      <c r="J45" s="57">
        <f t="shared" si="2"/>
        <v>76.920372060376224</v>
      </c>
      <c r="K45" s="57">
        <f t="shared" si="3"/>
        <v>100</v>
      </c>
    </row>
    <row r="46" spans="1:11" ht="55.2" customHeight="1">
      <c r="A46" s="20" t="s">
        <v>145</v>
      </c>
      <c r="B46" s="16" t="s">
        <v>154</v>
      </c>
      <c r="C46" s="42">
        <v>-51000</v>
      </c>
      <c r="D46" s="36"/>
      <c r="E46" s="37"/>
      <c r="F46" s="38">
        <f t="shared" si="0"/>
        <v>0</v>
      </c>
      <c r="G46" s="36"/>
      <c r="H46" s="37">
        <f t="shared" si="4"/>
        <v>51000</v>
      </c>
      <c r="I46" s="54">
        <f t="shared" si="1"/>
        <v>0</v>
      </c>
      <c r="J46" s="57">
        <f t="shared" si="2"/>
        <v>0</v>
      </c>
      <c r="K46" s="57"/>
    </row>
    <row r="47" spans="1:11" ht="22.5" customHeight="1">
      <c r="A47" s="10" t="s">
        <v>61</v>
      </c>
      <c r="B47" s="6" t="s">
        <v>62</v>
      </c>
      <c r="C47" s="38">
        <v>239487069.62</v>
      </c>
      <c r="D47" s="38">
        <v>106274642</v>
      </c>
      <c r="E47" s="50"/>
      <c r="F47" s="38">
        <f t="shared" si="0"/>
        <v>44.375941535644728</v>
      </c>
      <c r="G47" s="38">
        <v>88039030</v>
      </c>
      <c r="H47" s="34">
        <f t="shared" si="4"/>
        <v>-151448039.62</v>
      </c>
      <c r="I47" s="53">
        <f t="shared" si="1"/>
        <v>-18235612</v>
      </c>
      <c r="J47" s="57">
        <f t="shared" si="2"/>
        <v>36.761496200898733</v>
      </c>
      <c r="K47" s="57">
        <f t="shared" si="3"/>
        <v>82.841050643106371</v>
      </c>
    </row>
    <row r="48" spans="1:11" ht="21" customHeight="1">
      <c r="A48" s="5" t="s">
        <v>63</v>
      </c>
      <c r="B48" s="6" t="s">
        <v>64</v>
      </c>
      <c r="C48" s="40">
        <v>68775874.239999995</v>
      </c>
      <c r="D48" s="40">
        <v>78672930</v>
      </c>
      <c r="E48" s="51"/>
      <c r="F48" s="38">
        <f t="shared" si="0"/>
        <v>114.39030164191483</v>
      </c>
      <c r="G48" s="40">
        <v>69705990</v>
      </c>
      <c r="H48" s="37">
        <f t="shared" si="4"/>
        <v>930115.76000000536</v>
      </c>
      <c r="I48" s="54">
        <f t="shared" si="1"/>
        <v>-8966940</v>
      </c>
      <c r="J48" s="57">
        <f t="shared" si="2"/>
        <v>101.35238667669171</v>
      </c>
      <c r="K48" s="57">
        <f t="shared" si="3"/>
        <v>88.60225493063497</v>
      </c>
    </row>
    <row r="49" spans="1:11" ht="19.5" customHeight="1">
      <c r="A49" s="5" t="s">
        <v>65</v>
      </c>
      <c r="B49" s="6" t="s">
        <v>66</v>
      </c>
      <c r="C49" s="40">
        <v>170711195.38</v>
      </c>
      <c r="D49" s="40">
        <v>27601712</v>
      </c>
      <c r="E49" s="51"/>
      <c r="F49" s="38">
        <f t="shared" si="0"/>
        <v>16.168659553088531</v>
      </c>
      <c r="G49" s="40">
        <v>18333040</v>
      </c>
      <c r="H49" s="37">
        <f t="shared" si="4"/>
        <v>-152378155.38</v>
      </c>
      <c r="I49" s="54">
        <f t="shared" si="1"/>
        <v>-9268672</v>
      </c>
      <c r="J49" s="57">
        <f t="shared" si="2"/>
        <v>10.739213652151513</v>
      </c>
      <c r="K49" s="57">
        <f t="shared" si="3"/>
        <v>66.419938009642294</v>
      </c>
    </row>
    <row r="50" spans="1:11" ht="29.4" customHeight="1">
      <c r="A50" s="10" t="s">
        <v>67</v>
      </c>
      <c r="B50" s="6" t="s">
        <v>68</v>
      </c>
      <c r="C50" s="38">
        <v>1368297.6</v>
      </c>
      <c r="D50" s="38">
        <v>51538810</v>
      </c>
      <c r="E50" s="50"/>
      <c r="F50" s="38">
        <f t="shared" si="0"/>
        <v>3766.6374624935393</v>
      </c>
      <c r="G50" s="38">
        <v>82575000</v>
      </c>
      <c r="H50" s="34">
        <f t="shared" si="4"/>
        <v>81206702.400000006</v>
      </c>
      <c r="I50" s="53">
        <f t="shared" si="1"/>
        <v>31036190</v>
      </c>
      <c r="J50" s="57">
        <f t="shared" si="2"/>
        <v>6034.8713613178879</v>
      </c>
      <c r="K50" s="57">
        <f t="shared" si="3"/>
        <v>160.21906598153896</v>
      </c>
    </row>
    <row r="51" spans="1:11" ht="78.599999999999994" customHeight="1">
      <c r="A51" s="5" t="s">
        <v>69</v>
      </c>
      <c r="B51" s="6" t="s">
        <v>70</v>
      </c>
      <c r="C51" s="40">
        <v>1084091.5</v>
      </c>
      <c r="D51" s="40">
        <v>41901810</v>
      </c>
      <c r="E51" s="51"/>
      <c r="F51" s="38">
        <f t="shared" si="0"/>
        <v>3865.154371194682</v>
      </c>
      <c r="G51" s="42">
        <v>72730000</v>
      </c>
      <c r="H51" s="37">
        <f t="shared" si="4"/>
        <v>71645908.5</v>
      </c>
      <c r="I51" s="54">
        <f t="shared" si="1"/>
        <v>30828190</v>
      </c>
      <c r="J51" s="57">
        <f t="shared" si="2"/>
        <v>6708.8433033558513</v>
      </c>
      <c r="K51" s="57">
        <f t="shared" si="3"/>
        <v>173.57245426868195</v>
      </c>
    </row>
    <row r="52" spans="1:11" ht="31.2" customHeight="1">
      <c r="A52" s="5" t="s">
        <v>71</v>
      </c>
      <c r="B52" s="6" t="s">
        <v>72</v>
      </c>
      <c r="C52" s="40">
        <v>284206.09999999998</v>
      </c>
      <c r="D52" s="40">
        <v>9637000</v>
      </c>
      <c r="E52" s="51"/>
      <c r="F52" s="38">
        <f t="shared" si="0"/>
        <v>3390.8491056314419</v>
      </c>
      <c r="G52" s="42">
        <v>9845000</v>
      </c>
      <c r="H52" s="37">
        <f t="shared" si="4"/>
        <v>9560793.9000000004</v>
      </c>
      <c r="I52" s="54">
        <f t="shared" si="1"/>
        <v>208000</v>
      </c>
      <c r="J52" s="57">
        <f t="shared" si="2"/>
        <v>3464.0354306258737</v>
      </c>
      <c r="K52" s="57">
        <f t="shared" si="3"/>
        <v>102.15834803362043</v>
      </c>
    </row>
    <row r="53" spans="1:11" ht="21" customHeight="1">
      <c r="A53" s="10" t="s">
        <v>73</v>
      </c>
      <c r="B53" s="6" t="s">
        <v>74</v>
      </c>
      <c r="C53" s="38">
        <v>1536346.27</v>
      </c>
      <c r="D53" s="38">
        <v>1343920</v>
      </c>
      <c r="E53" s="50"/>
      <c r="F53" s="38">
        <f t="shared" si="0"/>
        <v>87.475071619108363</v>
      </c>
      <c r="G53" s="38">
        <v>1329580</v>
      </c>
      <c r="H53" s="34">
        <f t="shared" si="4"/>
        <v>-206766.27000000002</v>
      </c>
      <c r="I53" s="53">
        <f t="shared" si="1"/>
        <v>-14340</v>
      </c>
      <c r="J53" s="57">
        <f t="shared" si="2"/>
        <v>86.541688287497848</v>
      </c>
      <c r="K53" s="57">
        <f t="shared" si="3"/>
        <v>98.932972200726226</v>
      </c>
    </row>
    <row r="54" spans="1:11" ht="27.6" customHeight="1">
      <c r="A54" s="5" t="s">
        <v>75</v>
      </c>
      <c r="B54" s="6" t="s">
        <v>76</v>
      </c>
      <c r="C54" s="40">
        <v>1389020</v>
      </c>
      <c r="D54" s="40">
        <v>1200000</v>
      </c>
      <c r="E54" s="51"/>
      <c r="F54" s="38">
        <f t="shared" si="0"/>
        <v>86.391844609868826</v>
      </c>
      <c r="G54" s="40">
        <v>1200000</v>
      </c>
      <c r="H54" s="37">
        <f t="shared" si="4"/>
        <v>-189020</v>
      </c>
      <c r="I54" s="54">
        <f t="shared" si="1"/>
        <v>0</v>
      </c>
      <c r="J54" s="57">
        <f t="shared" si="2"/>
        <v>86.391844609868826</v>
      </c>
      <c r="K54" s="57">
        <f t="shared" si="3"/>
        <v>100</v>
      </c>
    </row>
    <row r="55" spans="1:11" ht="55.5" customHeight="1">
      <c r="A55" s="5" t="s">
        <v>77</v>
      </c>
      <c r="B55" s="6" t="s">
        <v>78</v>
      </c>
      <c r="C55" s="40">
        <v>147326.26999999999</v>
      </c>
      <c r="D55" s="40">
        <v>143920</v>
      </c>
      <c r="E55" s="51"/>
      <c r="F55" s="38">
        <f t="shared" si="0"/>
        <v>97.687941193379842</v>
      </c>
      <c r="G55" s="40">
        <v>129580</v>
      </c>
      <c r="H55" s="37">
        <f t="shared" si="4"/>
        <v>-17746.26999999999</v>
      </c>
      <c r="I55" s="54">
        <f t="shared" si="1"/>
        <v>-14340</v>
      </c>
      <c r="J55" s="57">
        <f t="shared" si="2"/>
        <v>87.954442883811566</v>
      </c>
      <c r="K55" s="57">
        <f t="shared" si="3"/>
        <v>90.036131183991102</v>
      </c>
    </row>
    <row r="56" spans="1:11" ht="20.25" customHeight="1">
      <c r="A56" s="10" t="s">
        <v>79</v>
      </c>
      <c r="B56" s="6" t="s">
        <v>80</v>
      </c>
      <c r="C56" s="39">
        <f>SUM(C57:C69)</f>
        <v>269486770.76999998</v>
      </c>
      <c r="D56" s="38">
        <v>278463369</v>
      </c>
      <c r="E56" s="50"/>
      <c r="F56" s="38">
        <f t="shared" si="0"/>
        <v>103.33099773482436</v>
      </c>
      <c r="G56" s="38">
        <v>481761548.24000001</v>
      </c>
      <c r="H56" s="34">
        <f t="shared" si="4"/>
        <v>212274777.47000003</v>
      </c>
      <c r="I56" s="53">
        <f t="shared" si="1"/>
        <v>203298179.24000001</v>
      </c>
      <c r="J56" s="57">
        <f t="shared" si="2"/>
        <v>178.77001786153394</v>
      </c>
      <c r="K56" s="57">
        <f t="shared" si="3"/>
        <v>173.00715349744979</v>
      </c>
    </row>
    <row r="57" spans="1:11" ht="78" customHeight="1">
      <c r="A57" s="5" t="s">
        <v>81</v>
      </c>
      <c r="B57" s="6" t="s">
        <v>82</v>
      </c>
      <c r="C57" s="40">
        <v>311000</v>
      </c>
      <c r="D57" s="40">
        <v>250000</v>
      </c>
      <c r="E57" s="51"/>
      <c r="F57" s="38">
        <f t="shared" si="0"/>
        <v>80.385852090032145</v>
      </c>
      <c r="G57" s="40">
        <v>250000</v>
      </c>
      <c r="H57" s="37">
        <f t="shared" si="4"/>
        <v>-61000</v>
      </c>
      <c r="I57" s="54">
        <f t="shared" si="1"/>
        <v>0</v>
      </c>
      <c r="J57" s="57">
        <f t="shared" si="2"/>
        <v>80.385852090032145</v>
      </c>
      <c r="K57" s="57">
        <f t="shared" si="3"/>
        <v>100</v>
      </c>
    </row>
    <row r="58" spans="1:11" ht="32.25" customHeight="1">
      <c r="A58" s="5" t="s">
        <v>133</v>
      </c>
      <c r="B58" s="6" t="s">
        <v>134</v>
      </c>
      <c r="C58" s="40">
        <v>700</v>
      </c>
      <c r="D58" s="40">
        <v>65000</v>
      </c>
      <c r="E58" s="51"/>
      <c r="F58" s="38">
        <f t="shared" si="0"/>
        <v>9285.7142857142862</v>
      </c>
      <c r="G58" s="40"/>
      <c r="H58" s="37">
        <f t="shared" si="4"/>
        <v>-700</v>
      </c>
      <c r="I58" s="54">
        <f t="shared" si="1"/>
        <v>-65000</v>
      </c>
      <c r="J58" s="57">
        <f t="shared" si="2"/>
        <v>0</v>
      </c>
      <c r="K58" s="57">
        <f t="shared" si="3"/>
        <v>0</v>
      </c>
    </row>
    <row r="59" spans="1:11" ht="30" customHeight="1">
      <c r="A59" s="5" t="s">
        <v>83</v>
      </c>
      <c r="B59" s="6" t="s">
        <v>84</v>
      </c>
      <c r="C59" s="40">
        <v>146919.6</v>
      </c>
      <c r="D59" s="40">
        <v>30000</v>
      </c>
      <c r="E59" s="51"/>
      <c r="F59" s="38">
        <f t="shared" si="0"/>
        <v>20.419331389412985</v>
      </c>
      <c r="G59" s="42">
        <v>50000</v>
      </c>
      <c r="H59" s="37">
        <f t="shared" si="4"/>
        <v>-96919.6</v>
      </c>
      <c r="I59" s="54">
        <f t="shared" si="1"/>
        <v>20000</v>
      </c>
      <c r="J59" s="57">
        <f t="shared" si="2"/>
        <v>34.032218982354969</v>
      </c>
      <c r="K59" s="57">
        <f t="shared" si="3"/>
        <v>166.66666666666669</v>
      </c>
    </row>
    <row r="60" spans="1:11" ht="38.25" customHeight="1">
      <c r="A60" s="5" t="s">
        <v>135</v>
      </c>
      <c r="B60" s="6" t="s">
        <v>136</v>
      </c>
      <c r="C60" s="42">
        <v>800000</v>
      </c>
      <c r="D60" s="40">
        <v>7000</v>
      </c>
      <c r="E60" s="51"/>
      <c r="F60" s="38">
        <f t="shared" si="0"/>
        <v>0.87500000000000011</v>
      </c>
      <c r="G60" s="40"/>
      <c r="H60" s="37">
        <f t="shared" si="4"/>
        <v>-800000</v>
      </c>
      <c r="I60" s="54">
        <f t="shared" si="1"/>
        <v>-7000</v>
      </c>
      <c r="J60" s="57">
        <f t="shared" si="2"/>
        <v>0</v>
      </c>
      <c r="K60" s="57">
        <f t="shared" si="3"/>
        <v>0</v>
      </c>
    </row>
    <row r="61" spans="1:11" ht="27" customHeight="1">
      <c r="A61" s="5" t="s">
        <v>85</v>
      </c>
      <c r="B61" s="6" t="s">
        <v>86</v>
      </c>
      <c r="C61" s="40">
        <v>177821.84</v>
      </c>
      <c r="D61" s="40">
        <v>110000</v>
      </c>
      <c r="E61" s="51"/>
      <c r="F61" s="38">
        <f t="shared" si="0"/>
        <v>61.859668081266065</v>
      </c>
      <c r="G61" s="40"/>
      <c r="H61" s="37">
        <f t="shared" si="4"/>
        <v>-177821.84</v>
      </c>
      <c r="I61" s="54">
        <f t="shared" si="1"/>
        <v>-110000</v>
      </c>
      <c r="J61" s="57">
        <f t="shared" si="2"/>
        <v>0</v>
      </c>
      <c r="K61" s="57">
        <f t="shared" si="3"/>
        <v>0</v>
      </c>
    </row>
    <row r="62" spans="1:11" ht="97.8" customHeight="1">
      <c r="A62" s="5" t="s">
        <v>87</v>
      </c>
      <c r="B62" s="6" t="s">
        <v>88</v>
      </c>
      <c r="C62" s="42">
        <v>1108322.26</v>
      </c>
      <c r="D62" s="40">
        <v>417000</v>
      </c>
      <c r="E62" s="51"/>
      <c r="F62" s="38">
        <f t="shared" si="0"/>
        <v>37.624436055267893</v>
      </c>
      <c r="G62" s="42">
        <v>1000</v>
      </c>
      <c r="H62" s="37">
        <f t="shared" si="4"/>
        <v>-1107322.26</v>
      </c>
      <c r="I62" s="54">
        <f t="shared" si="1"/>
        <v>-416000</v>
      </c>
      <c r="J62" s="57">
        <f t="shared" si="2"/>
        <v>9.0226465360354668E-2</v>
      </c>
      <c r="K62" s="57">
        <f t="shared" si="3"/>
        <v>0.23980815347721821</v>
      </c>
    </row>
    <row r="63" spans="1:11" ht="28.8" customHeight="1">
      <c r="A63" s="5" t="s">
        <v>89</v>
      </c>
      <c r="B63" s="6" t="s">
        <v>90</v>
      </c>
      <c r="C63" s="43">
        <v>117315.29</v>
      </c>
      <c r="D63" s="40">
        <v>48000</v>
      </c>
      <c r="E63" s="51"/>
      <c r="F63" s="38">
        <f t="shared" si="0"/>
        <v>40.915382811567021</v>
      </c>
      <c r="G63" s="40"/>
      <c r="H63" s="37">
        <f t="shared" si="4"/>
        <v>-117315.29</v>
      </c>
      <c r="I63" s="54">
        <f t="shared" si="1"/>
        <v>-48000</v>
      </c>
      <c r="J63" s="57">
        <f t="shared" si="2"/>
        <v>0</v>
      </c>
      <c r="K63" s="57">
        <f t="shared" si="3"/>
        <v>0</v>
      </c>
    </row>
    <row r="64" spans="1:11" ht="33.6" customHeight="1">
      <c r="A64" s="5" t="s">
        <v>91</v>
      </c>
      <c r="B64" s="6" t="s">
        <v>92</v>
      </c>
      <c r="C64" s="43">
        <v>8265471.1399999997</v>
      </c>
      <c r="D64" s="40">
        <v>4090000</v>
      </c>
      <c r="E64" s="51"/>
      <c r="F64" s="38">
        <f t="shared" si="0"/>
        <v>49.482962685657625</v>
      </c>
      <c r="G64" s="43">
        <v>2040000</v>
      </c>
      <c r="H64" s="37">
        <f t="shared" si="4"/>
        <v>-6225471.1399999997</v>
      </c>
      <c r="I64" s="54">
        <f t="shared" si="1"/>
        <v>-2050000</v>
      </c>
      <c r="J64" s="57">
        <f t="shared" si="2"/>
        <v>24.680988723408696</v>
      </c>
      <c r="K64" s="57">
        <f t="shared" si="3"/>
        <v>49.877750611246945</v>
      </c>
    </row>
    <row r="65" spans="1:11" ht="30" customHeight="1">
      <c r="A65" s="5" t="s">
        <v>93</v>
      </c>
      <c r="B65" s="6" t="s">
        <v>94</v>
      </c>
      <c r="C65" s="40">
        <v>235570494.15000001</v>
      </c>
      <c r="D65" s="40">
        <v>254346039</v>
      </c>
      <c r="E65" s="51"/>
      <c r="F65" s="38">
        <f t="shared" si="0"/>
        <v>107.97024471071688</v>
      </c>
      <c r="G65" s="40">
        <v>465615548.24000001</v>
      </c>
      <c r="H65" s="37">
        <f t="shared" si="4"/>
        <v>230045054.09</v>
      </c>
      <c r="I65" s="54">
        <f t="shared" si="1"/>
        <v>211269509.24000001</v>
      </c>
      <c r="J65" s="57">
        <f t="shared" si="2"/>
        <v>197.65444306599719</v>
      </c>
      <c r="K65" s="57">
        <f t="shared" si="3"/>
        <v>183.06380947414715</v>
      </c>
    </row>
    <row r="66" spans="1:11" ht="42" customHeight="1">
      <c r="A66" s="5" t="s">
        <v>95</v>
      </c>
      <c r="B66" s="6" t="s">
        <v>96</v>
      </c>
      <c r="C66" s="40">
        <v>5000356.66</v>
      </c>
      <c r="D66" s="40">
        <v>510000</v>
      </c>
      <c r="E66" s="51"/>
      <c r="F66" s="38">
        <f t="shared" si="0"/>
        <v>10.199272465496492</v>
      </c>
      <c r="G66" s="43">
        <v>550000</v>
      </c>
      <c r="H66" s="37">
        <f t="shared" si="4"/>
        <v>-4450356.66</v>
      </c>
      <c r="I66" s="54">
        <f t="shared" si="1"/>
        <v>40000</v>
      </c>
      <c r="J66" s="57">
        <f t="shared" si="2"/>
        <v>10.999215403966804</v>
      </c>
      <c r="K66" s="57">
        <f t="shared" si="3"/>
        <v>107.84313725490196</v>
      </c>
    </row>
    <row r="67" spans="1:11" ht="63.6" customHeight="1">
      <c r="A67" s="5" t="s">
        <v>97</v>
      </c>
      <c r="B67" s="6" t="s">
        <v>98</v>
      </c>
      <c r="C67" s="40">
        <v>430950.31</v>
      </c>
      <c r="D67" s="40">
        <v>808700</v>
      </c>
      <c r="E67" s="51"/>
      <c r="F67" s="38">
        <f t="shared" si="0"/>
        <v>187.65504542739509</v>
      </c>
      <c r="G67" s="42">
        <v>400000</v>
      </c>
      <c r="H67" s="37">
        <f t="shared" si="4"/>
        <v>-30950.309999999998</v>
      </c>
      <c r="I67" s="54">
        <f t="shared" si="1"/>
        <v>-408700</v>
      </c>
      <c r="J67" s="57">
        <f t="shared" si="2"/>
        <v>92.81812559782125</v>
      </c>
      <c r="K67" s="57">
        <f t="shared" si="3"/>
        <v>49.462099666130825</v>
      </c>
    </row>
    <row r="68" spans="1:11" ht="54" customHeight="1">
      <c r="A68" s="5" t="s">
        <v>99</v>
      </c>
      <c r="B68" s="6" t="s">
        <v>100</v>
      </c>
      <c r="C68" s="42">
        <v>7246203.6500000004</v>
      </c>
      <c r="D68" s="40">
        <v>10000000</v>
      </c>
      <c r="E68" s="51"/>
      <c r="F68" s="38">
        <f t="shared" si="0"/>
        <v>138.00329776820445</v>
      </c>
      <c r="G68" s="40">
        <v>10000000</v>
      </c>
      <c r="H68" s="37">
        <f t="shared" si="4"/>
        <v>2753796.3499999996</v>
      </c>
      <c r="I68" s="54">
        <f t="shared" si="1"/>
        <v>0</v>
      </c>
      <c r="J68" s="57">
        <f t="shared" si="2"/>
        <v>138.00329776820445</v>
      </c>
      <c r="K68" s="57">
        <f t="shared" si="3"/>
        <v>100</v>
      </c>
    </row>
    <row r="69" spans="1:11" ht="39" customHeight="1">
      <c r="A69" s="5" t="s">
        <v>101</v>
      </c>
      <c r="B69" s="6" t="s">
        <v>102</v>
      </c>
      <c r="C69" s="43">
        <v>10311215.869999999</v>
      </c>
      <c r="D69" s="40">
        <v>7781630</v>
      </c>
      <c r="E69" s="51"/>
      <c r="F69" s="38">
        <f t="shared" si="0"/>
        <v>75.467627660092816</v>
      </c>
      <c r="G69" s="43">
        <v>2855000</v>
      </c>
      <c r="H69" s="37">
        <f t="shared" si="4"/>
        <v>-7456215.8699999992</v>
      </c>
      <c r="I69" s="54">
        <f t="shared" si="1"/>
        <v>-4926630</v>
      </c>
      <c r="J69" s="57">
        <f t="shared" si="2"/>
        <v>27.688296278487286</v>
      </c>
      <c r="K69" s="57">
        <f t="shared" si="3"/>
        <v>36.688971333769402</v>
      </c>
    </row>
    <row r="70" spans="1:11" ht="16.5" customHeight="1">
      <c r="A70" s="10" t="s">
        <v>103</v>
      </c>
      <c r="B70" s="6" t="s">
        <v>104</v>
      </c>
      <c r="C70" s="38">
        <v>-10475869.890000001</v>
      </c>
      <c r="D70" s="36"/>
      <c r="E70" s="37"/>
      <c r="F70" s="38">
        <f t="shared" si="0"/>
        <v>0</v>
      </c>
      <c r="G70" s="36"/>
      <c r="H70" s="34">
        <f t="shared" si="4"/>
        <v>10475869.890000001</v>
      </c>
      <c r="I70" s="53">
        <f t="shared" si="1"/>
        <v>0</v>
      </c>
      <c r="J70" s="57">
        <f t="shared" si="2"/>
        <v>0</v>
      </c>
      <c r="K70" s="57"/>
    </row>
    <row r="71" spans="1:11" ht="21" customHeight="1">
      <c r="A71" s="5" t="s">
        <v>105</v>
      </c>
      <c r="B71" s="6" t="s">
        <v>106</v>
      </c>
      <c r="C71" s="40">
        <v>-10475869.890000001</v>
      </c>
      <c r="D71" s="36"/>
      <c r="E71" s="37"/>
      <c r="F71" s="38">
        <f t="shared" si="0"/>
        <v>0</v>
      </c>
      <c r="G71" s="36"/>
      <c r="H71" s="37">
        <f t="shared" si="4"/>
        <v>10475869.890000001</v>
      </c>
      <c r="I71" s="54">
        <f t="shared" si="1"/>
        <v>0</v>
      </c>
      <c r="J71" s="57">
        <f t="shared" si="2"/>
        <v>0</v>
      </c>
      <c r="K71" s="57"/>
    </row>
    <row r="72" spans="1:11" ht="21" customHeight="1">
      <c r="A72" s="5" t="s">
        <v>107</v>
      </c>
      <c r="B72" s="6" t="s">
        <v>108</v>
      </c>
      <c r="C72" s="36"/>
      <c r="D72" s="36"/>
      <c r="E72" s="37"/>
      <c r="F72" s="38"/>
      <c r="G72" s="36"/>
      <c r="H72" s="37">
        <f t="shared" si="4"/>
        <v>0</v>
      </c>
      <c r="I72" s="54">
        <f t="shared" si="1"/>
        <v>0</v>
      </c>
      <c r="J72" s="57"/>
      <c r="K72" s="57"/>
    </row>
    <row r="73" spans="1:11" s="9" customFormat="1" ht="23.25" customHeight="1">
      <c r="A73" s="7" t="s">
        <v>109</v>
      </c>
      <c r="B73" s="8" t="s">
        <v>110</v>
      </c>
      <c r="C73" s="38">
        <v>7877371097.54</v>
      </c>
      <c r="D73" s="32">
        <v>6801374762.3299999</v>
      </c>
      <c r="E73" s="32"/>
      <c r="F73" s="38">
        <f t="shared" si="0"/>
        <v>86.340667185959802</v>
      </c>
      <c r="G73" s="39">
        <v>4969654393.1599998</v>
      </c>
      <c r="H73" s="34">
        <f t="shared" si="4"/>
        <v>-2907716704.3800001</v>
      </c>
      <c r="I73" s="53">
        <f t="shared" si="1"/>
        <v>-1831720369.1700001</v>
      </c>
      <c r="J73" s="57">
        <f t="shared" si="2"/>
        <v>63.087727258551496</v>
      </c>
      <c r="K73" s="57">
        <f t="shared" si="3"/>
        <v>73.068380538076781</v>
      </c>
    </row>
    <row r="74" spans="1:11" ht="23.25" customHeight="1">
      <c r="A74" s="10" t="s">
        <v>137</v>
      </c>
      <c r="B74" s="6" t="s">
        <v>138</v>
      </c>
      <c r="C74" s="38">
        <v>92812692.260000005</v>
      </c>
      <c r="D74" s="38">
        <v>22751744.210000001</v>
      </c>
      <c r="E74" s="50"/>
      <c r="F74" s="38">
        <f t="shared" si="0"/>
        <v>24.513613015625712</v>
      </c>
      <c r="G74" s="38"/>
      <c r="H74" s="34">
        <f t="shared" si="4"/>
        <v>-92812692.260000005</v>
      </c>
      <c r="I74" s="53">
        <f t="shared" si="1"/>
        <v>-22751744.210000001</v>
      </c>
      <c r="J74" s="57">
        <f t="shared" si="2"/>
        <v>0</v>
      </c>
      <c r="K74" s="57">
        <f t="shared" si="3"/>
        <v>0</v>
      </c>
    </row>
    <row r="75" spans="1:11" ht="29.25" customHeight="1">
      <c r="A75" s="10" t="s">
        <v>111</v>
      </c>
      <c r="B75" s="6" t="s">
        <v>112</v>
      </c>
      <c r="C75" s="38">
        <v>7453557386.0600004</v>
      </c>
      <c r="D75" s="38">
        <v>6646682990.7600002</v>
      </c>
      <c r="E75" s="50"/>
      <c r="F75" s="38">
        <f t="shared" si="0"/>
        <v>89.174640329340519</v>
      </c>
      <c r="G75" s="38">
        <v>4751705000</v>
      </c>
      <c r="H75" s="34">
        <f t="shared" si="4"/>
        <v>-2701852386.0600004</v>
      </c>
      <c r="I75" s="53">
        <f t="shared" si="1"/>
        <v>-1894977990.7600002</v>
      </c>
      <c r="J75" s="57">
        <f t="shared" si="2"/>
        <v>63.750834049884233</v>
      </c>
      <c r="K75" s="57">
        <f t="shared" si="3"/>
        <v>71.489869557577265</v>
      </c>
    </row>
    <row r="76" spans="1:11" ht="30" customHeight="1">
      <c r="A76" s="5" t="s">
        <v>113</v>
      </c>
      <c r="B76" s="6" t="s">
        <v>114</v>
      </c>
      <c r="C76" s="38">
        <v>4219429700</v>
      </c>
      <c r="D76" s="38">
        <v>3662455800</v>
      </c>
      <c r="E76" s="50"/>
      <c r="F76" s="38">
        <f t="shared" si="0"/>
        <v>86.799782444532724</v>
      </c>
      <c r="G76" s="38">
        <v>2817203900</v>
      </c>
      <c r="H76" s="34">
        <f t="shared" si="4"/>
        <v>-1402225800</v>
      </c>
      <c r="I76" s="53">
        <f t="shared" si="1"/>
        <v>-845251900</v>
      </c>
      <c r="J76" s="57">
        <f t="shared" si="2"/>
        <v>66.767409349182898</v>
      </c>
      <c r="K76" s="57">
        <f t="shared" si="3"/>
        <v>76.921171308060565</v>
      </c>
    </row>
    <row r="77" spans="1:11" ht="30" customHeight="1">
      <c r="A77" s="5" t="s">
        <v>115</v>
      </c>
      <c r="B77" s="6" t="s">
        <v>116</v>
      </c>
      <c r="C77" s="38">
        <v>1149591419.0999999</v>
      </c>
      <c r="D77" s="38">
        <v>766737535</v>
      </c>
      <c r="E77" s="50"/>
      <c r="F77" s="38">
        <f t="shared" si="0"/>
        <v>66.696525588218876</v>
      </c>
      <c r="G77" s="38">
        <v>110446600</v>
      </c>
      <c r="H77" s="34">
        <f t="shared" si="4"/>
        <v>-1039144819.0999999</v>
      </c>
      <c r="I77" s="53">
        <f t="shared" si="1"/>
        <v>-656290935</v>
      </c>
      <c r="J77" s="57">
        <f t="shared" si="2"/>
        <v>9.6074655886408049</v>
      </c>
      <c r="K77" s="57">
        <f t="shared" si="3"/>
        <v>14.404746729922385</v>
      </c>
    </row>
    <row r="78" spans="1:11" ht="31.5" customHeight="1">
      <c r="A78" s="5" t="s">
        <v>117</v>
      </c>
      <c r="B78" s="6" t="s">
        <v>118</v>
      </c>
      <c r="C78" s="38">
        <v>1411879326.55</v>
      </c>
      <c r="D78" s="38">
        <v>1459889730</v>
      </c>
      <c r="E78" s="50"/>
      <c r="F78" s="38">
        <f t="shared" ref="F78:F83" si="5">D78/C78*100</f>
        <v>103.40046082885254</v>
      </c>
      <c r="G78" s="38">
        <v>1653017400</v>
      </c>
      <c r="H78" s="34">
        <f t="shared" si="4"/>
        <v>241138073.45000005</v>
      </c>
      <c r="I78" s="53">
        <f t="shared" ref="I78:I81" si="6">G78-D78</f>
        <v>193127670</v>
      </c>
      <c r="J78" s="57">
        <f t="shared" ref="J78:J83" si="7">G78/C78*100</f>
        <v>117.07922687976695</v>
      </c>
      <c r="K78" s="57">
        <f t="shared" ref="K78:K83" si="8">G78/D78*100</f>
        <v>113.22892174876797</v>
      </c>
    </row>
    <row r="79" spans="1:11" ht="23.25" customHeight="1">
      <c r="A79" s="5" t="s">
        <v>119</v>
      </c>
      <c r="B79" s="6" t="s">
        <v>120</v>
      </c>
      <c r="C79" s="38">
        <v>672656940.40999997</v>
      </c>
      <c r="D79" s="38">
        <v>757599925.75999999</v>
      </c>
      <c r="E79" s="50"/>
      <c r="F79" s="38">
        <f t="shared" si="5"/>
        <v>112.62798021502987</v>
      </c>
      <c r="G79" s="38">
        <v>171037100</v>
      </c>
      <c r="H79" s="34">
        <f t="shared" ref="H79:H81" si="9">G79-C79</f>
        <v>-501619840.40999997</v>
      </c>
      <c r="I79" s="53">
        <f t="shared" si="6"/>
        <v>-586562825.75999999</v>
      </c>
      <c r="J79" s="57">
        <f t="shared" si="7"/>
        <v>25.42709213640893</v>
      </c>
      <c r="K79" s="57">
        <f t="shared" si="8"/>
        <v>22.576176974729908</v>
      </c>
    </row>
    <row r="80" spans="1:11" ht="33.6" customHeight="1">
      <c r="A80" s="10" t="s">
        <v>121</v>
      </c>
      <c r="B80" s="6" t="s">
        <v>122</v>
      </c>
      <c r="C80" s="38">
        <v>305010899.87</v>
      </c>
      <c r="D80" s="38">
        <v>130440027.35999998</v>
      </c>
      <c r="E80" s="50"/>
      <c r="F80" s="38">
        <f t="shared" si="5"/>
        <v>42.765693755729842</v>
      </c>
      <c r="G80" s="38">
        <v>216449393.16</v>
      </c>
      <c r="H80" s="34">
        <f t="shared" si="9"/>
        <v>-88561506.710000008</v>
      </c>
      <c r="I80" s="53">
        <f t="shared" si="6"/>
        <v>86009365.800000012</v>
      </c>
      <c r="J80" s="57">
        <f t="shared" si="7"/>
        <v>70.964478073489772</v>
      </c>
      <c r="K80" s="57">
        <f t="shared" si="8"/>
        <v>165.93786243437663</v>
      </c>
    </row>
    <row r="81" spans="1:11" ht="21.75" customHeight="1">
      <c r="A81" s="10" t="s">
        <v>123</v>
      </c>
      <c r="B81" s="6" t="s">
        <v>124</v>
      </c>
      <c r="C81" s="38">
        <v>1419661</v>
      </c>
      <c r="D81" s="38">
        <v>1500000</v>
      </c>
      <c r="E81" s="50"/>
      <c r="F81" s="38">
        <f t="shared" si="5"/>
        <v>105.65902704941533</v>
      </c>
      <c r="G81" s="38">
        <v>1500000</v>
      </c>
      <c r="H81" s="34">
        <f t="shared" si="9"/>
        <v>80339</v>
      </c>
      <c r="I81" s="53">
        <f t="shared" si="6"/>
        <v>0</v>
      </c>
      <c r="J81" s="57">
        <f t="shared" si="7"/>
        <v>105.65902704941533</v>
      </c>
      <c r="K81" s="57">
        <f t="shared" si="8"/>
        <v>100</v>
      </c>
    </row>
    <row r="82" spans="1:11" ht="67.5" customHeight="1">
      <c r="A82" s="10" t="s">
        <v>125</v>
      </c>
      <c r="B82" s="6" t="s">
        <v>126</v>
      </c>
      <c r="C82" s="38">
        <v>330320464.01999998</v>
      </c>
      <c r="D82" s="46"/>
      <c r="E82" s="52"/>
      <c r="F82" s="38">
        <f t="shared" si="5"/>
        <v>0</v>
      </c>
      <c r="G82" s="30"/>
      <c r="H82" s="39"/>
      <c r="I82" s="55"/>
      <c r="J82" s="57">
        <f t="shared" si="7"/>
        <v>0</v>
      </c>
      <c r="K82" s="57"/>
    </row>
    <row r="83" spans="1:11" ht="33.75" customHeight="1" thickBot="1">
      <c r="A83" s="21" t="s">
        <v>127</v>
      </c>
      <c r="B83" s="22" t="s">
        <v>128</v>
      </c>
      <c r="C83" s="44">
        <v>-305750005.67000002</v>
      </c>
      <c r="D83" s="46"/>
      <c r="E83" s="52"/>
      <c r="F83" s="38">
        <f t="shared" si="5"/>
        <v>0</v>
      </c>
      <c r="G83" s="30"/>
      <c r="H83" s="39"/>
      <c r="I83" s="55"/>
      <c r="J83" s="57">
        <f t="shared" si="7"/>
        <v>0</v>
      </c>
      <c r="K83" s="57"/>
    </row>
    <row r="84" spans="1:11" ht="12.9" customHeight="1">
      <c r="A84" s="2"/>
      <c r="B84" s="3"/>
      <c r="C84" s="4"/>
      <c r="D84" s="4"/>
      <c r="E84" s="4"/>
      <c r="F84" s="4"/>
      <c r="G84" s="4"/>
      <c r="H84" s="4"/>
      <c r="I84" s="4"/>
    </row>
  </sheetData>
  <mergeCells count="4">
    <mergeCell ref="A2:I2"/>
    <mergeCell ref="A3:I3"/>
    <mergeCell ref="A4:I4"/>
    <mergeCell ref="A7:I9"/>
  </mergeCells>
  <pageMargins left="0.78740157480314965" right="0.19685039370078741" top="0.59055118110236227" bottom="0.39370078740157483" header="0" footer="0"/>
  <pageSetup paperSize="9" scale="79" fitToHeight="0" orientation="portrait" horizontalDpi="300" verticalDpi="300" r:id="rId1"/>
  <headerFooter>
    <evenFooter>&amp;L&amp;C&amp;R&amp;D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январь-март</vt:lpstr>
      <vt:lpstr>'январь-март'!Заголовки_для_печати</vt:lpstr>
    </vt:vector>
  </TitlesOfParts>
  <Company>ООО Кейсистемс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Ильинична Чернецова</dc:creator>
  <cp:lastModifiedBy>Татьяна Михайловна Пелепец</cp:lastModifiedBy>
  <cp:lastPrinted>2015-08-21T13:17:47Z</cp:lastPrinted>
  <dcterms:created xsi:type="dcterms:W3CDTF">2015-04-16T07:13:42Z</dcterms:created>
  <dcterms:modified xsi:type="dcterms:W3CDTF">2015-11-10T14:45:17Z</dcterms:modified>
</cp:coreProperties>
</file>